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90" windowHeight="11010" activeTab="0"/>
  </bookViews>
  <sheets>
    <sheet name="Вып.плана._9" sheetId="1" r:id="rId1"/>
  </sheets>
  <definedNames>
    <definedName name="_xlnm.Print_Titles" localSheetId="0">'Вып.плана._9'!$10:$13</definedName>
    <definedName name="_xlnm.Print_Area" localSheetId="0">'Вып.плана._9'!$A$2:$F$60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C18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<sst xmlns="http://schemas.openxmlformats.org/spreadsheetml/2006/main" count="144" uniqueCount="143">
  <si>
    <t>Код дохода</t>
  </si>
  <si>
    <t>Наименование</t>
  </si>
  <si>
    <t>_______________________</t>
  </si>
  <si>
    <t>Д О Х О Д Ы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</si>
  <si>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</si>
  <si>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</si>
  <si>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</si>
  <si>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</si>
  <si>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</si>
  <si>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</si>
  <si>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</si>
  <si>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</si>
  <si>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</si>
  <si>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</si>
  <si>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</si>
  <si>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000 2 02 00000 00 0000 000</t>
  </si>
  <si>
    <t>000 1 01 02010 01 0000 110</t>
  </si>
  <si>
    <t>000 1 11 09045 10 0000 120</t>
  </si>
  <si>
    <t xml:space="preserve"> к решению Совета депутатов</t>
  </si>
  <si>
    <t>сельского поселения Верхнеказымский</t>
  </si>
  <si>
    <t>000 1 01 02030 01 0000 110</t>
  </si>
  <si>
    <t>000 1 11 05075 10 0000 120</t>
  </si>
  <si>
    <t>(рублей)</t>
  </si>
  <si>
    <t>000 1 03 00000 00 0000 000</t>
  </si>
  <si>
    <t>000 1 03 02000 01 0000 110</t>
  </si>
  <si>
    <t xml:space="preserve"> 000  1 13 00000 00 0000 000  </t>
  </si>
  <si>
    <t>000 1 06 01030 10 0000 110</t>
  </si>
  <si>
    <t>000 1 06 06033 10 0000 110</t>
  </si>
  <si>
    <t>000 1 06 06043 10 0000 110</t>
  </si>
  <si>
    <t>№ п/п</t>
  </si>
  <si>
    <t>НАЛОГОВЫЕ И НЕНАЛОГОВЫЕ ДОХОДЫ</t>
  </si>
  <si>
    <t>НАЛОГИ НА ПРИБЫЛЬ, ДОХОДЫ</t>
  </si>
  <si>
    <t>1.1.</t>
  </si>
  <si>
    <t>Налог на доходы физических лиц</t>
  </si>
  <si>
    <t>1.1.1.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</si>
  <si>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</si>
  <si>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1.1.1.1. </t>
  </si>
  <si>
    <t xml:space="preserve">1.1.1.2. </t>
  </si>
  <si>
    <t>НАЛОГИ НА ТОВАРЫ (РАБОТЫ, УСЛУГИ), РЕАЛИЗУЕМЫЕ НА ТЕРРИТОРИИ РОССИЙСКОЙ ФЕДЕРАЦИИ</t>
  </si>
  <si>
    <t xml:space="preserve">1.2. </t>
  </si>
  <si>
    <t>Акцизы по подакцизным товарам (продукции), производимым на территории Российской Федерации</t>
  </si>
  <si>
    <t xml:space="preserve">1.2.1. </t>
  </si>
  <si>
    <t xml:space="preserve">1.2.1.1. </t>
  </si>
  <si>
    <t xml:space="preserve">1.2.1.2. </t>
  </si>
  <si>
    <t>НАЛОГИ НА ИМУЩЕСТВО</t>
  </si>
  <si>
    <t xml:space="preserve">1.3. </t>
  </si>
  <si>
    <t>Налог на имущество физических лиц</t>
  </si>
  <si>
    <t>1.3.1.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</si>
  <si>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</si>
  <si>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 xml:space="preserve">1.3.1.1. </t>
  </si>
  <si>
    <t xml:space="preserve">Земельный налог </t>
  </si>
  <si>
    <t xml:space="preserve">1.3.2. </t>
  </si>
  <si>
    <t xml:space="preserve">Земельный налог с физических лиц, обладающих земельным участком, расположенным в границах сельских поселений
</t>
  </si>
  <si>
    <t>ГОСУДАРСТВЕННАЯ ПОШЛИНА</t>
  </si>
  <si>
    <t xml:space="preserve">1.4.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</si>
  <si>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</si>
  <si>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1.4.1.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</si>
  <si>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</si>
  <si>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1.4.1.1. </t>
  </si>
  <si>
    <t>ДОХОДЫ ОТ ИСПОЛЬЗОВАНИЯ ИМУЩЕСТВА, НАХОДЯЩЕГОСЯ В ГОСУДАРСТВЕННОЙ И МУНИЦИПАЛЬНОЙ СОБСТВЕННОСТИ</t>
  </si>
  <si>
    <t xml:space="preserve">1.5. </t>
  </si>
  <si>
    <t xml:space="preserve">1.5.1. </t>
  </si>
  <si>
    <t>1.5.1.1.</t>
  </si>
  <si>
    <t xml:space="preserve"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</si>
  <si>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 xml:space="preserve">1.5.2. </t>
  </si>
  <si>
    <t>1.6.</t>
  </si>
  <si>
    <t xml:space="preserve">1.6.1. </t>
  </si>
  <si>
    <t>2.</t>
  </si>
  <si>
    <t xml:space="preserve">БЕЗВОЗМЕЗДНЫЕ ПОСТУПЛЕНИЯ </t>
  </si>
  <si>
    <t>000 2 00 00000 00 0000 000</t>
  </si>
  <si>
    <t xml:space="preserve">2.1. </t>
  </si>
  <si>
    <t xml:space="preserve">2.1.1. </t>
  </si>
  <si>
    <t>Дотации бюджетам бюджетной системы Российской Федерации</t>
  </si>
  <si>
    <t>2.1.1.1.</t>
  </si>
  <si>
    <t xml:space="preserve">Дотации бюджетам сельских поселений на выравнивание бюджетной обеспеченности
</t>
  </si>
  <si>
    <t xml:space="preserve">2.1.2. </t>
  </si>
  <si>
    <t xml:space="preserve">Субвенции бюджетам сельских поселений на государственную регистрацию актов гражданского состояния
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</si>
  <si>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</si>
  <si>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Доходы от сдачи в аренду имущества, составляющего казну сельских поселений (за исключением земельных участков)
</t>
  </si>
  <si>
    <t>1.</t>
  </si>
  <si>
    <t xml:space="preserve">Земельный налог с организаций, обладающих земельным участком, расположенным в границах сельских поселений
</t>
  </si>
  <si>
    <t xml:space="preserve">1.2.1.3. </t>
  </si>
  <si>
    <t xml:space="preserve">1.2.1.4. </t>
  </si>
  <si>
    <t>2.1.3.</t>
  </si>
  <si>
    <t>Иные межбюджетные трансферты</t>
  </si>
  <si>
    <t>000 2 02 40000 00 0000 151</t>
  </si>
  <si>
    <t>2.1.3.1.</t>
  </si>
  <si>
    <t>Прочие межбюджетные трансферты, передаваемые бюджетам сельских поселений</t>
  </si>
  <si>
    <t>000 2 02 49999 10 0000 151</t>
  </si>
  <si>
    <t xml:space="preserve">Всего 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</si>
  <si>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</si>
  <si>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</si>
  <si>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ОКАЗАНИЯ ПЛАТНЫХ УСЛУГ И КОМПЕНСАЦИИ ЗАТРАТ ГОСУДАРСТВА</t>
  </si>
  <si>
    <t>БЕЗВОЗМЕЗДНЫЕ ПОСТУПЛЕНИЯ ОТ ДРУГИХ БЮДЖЕТОВ БЮДЖЕТНОЙ СИСТЕМЫ РОССИЙСКОЙ ФЕДЕРАЦИИ</t>
  </si>
  <si>
    <t>000 2 02 10000 00 0000 150</t>
  </si>
  <si>
    <t>000 2 02 15001 10 0000 150</t>
  </si>
  <si>
    <t>000 2 02 30000 00 0000 150</t>
  </si>
  <si>
    <t xml:space="preserve">Субвенции бюджетам бюджетной системы Российской Федерации </t>
  </si>
  <si>
    <t>000 2 02 35930 10 0000 150</t>
  </si>
  <si>
    <t>000 2 02 35118 10 0000 150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</si>
  <si>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</si>
  <si>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000 1 11 0900 000 0000 120</t>
  </si>
  <si>
    <t>1.5.2.1.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</si>
  <si>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</si>
  <si>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000  1 03 02231 01 0000 110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</si>
  <si>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</si>
  <si>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000 1 03 02241 01 0000 110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</si>
  <si>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</si>
  <si>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000 1 03 02251 01 0000 110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</si>
  <si>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</si>
  <si>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000 1 03 02261 01 0000 110</t>
  </si>
  <si>
    <t>Прочие доходы от компенсации затрат бюджетов сельских поселений</t>
  </si>
  <si>
    <t>000 1 13 02995 10 0000 130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</si>
  <si>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</si>
  <si>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</si>
  <si>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>000 2 02 40000 00 0000 150</t>
  </si>
  <si>
    <t>000 2 02 49999 10 0000 150</t>
  </si>
  <si>
    <t>2.2.</t>
  </si>
  <si>
    <t>ПРОЧИЕ БЕЗВОЗМЕЗДНЫЕ ПОСТУПЛЕНИЯ</t>
  </si>
  <si>
    <t>000 2 07 00000 00 0000 000</t>
  </si>
  <si>
    <t>2.2.1.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</si>
  <si>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</si>
  <si>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000 2 07 05020 10 0000 150</t>
  </si>
  <si>
    <t>Прочие межбюджетные трансферты, передаваемые в бюджеты сельских поселений</t>
  </si>
  <si>
    <t>Утверждено</t>
  </si>
  <si>
    <t>Исполнено</t>
  </si>
  <si>
    <t>% испол-нения</t>
  </si>
  <si>
    <t xml:space="preserve"> ПРИЛОЖЕНИЕ  1</t>
  </si>
  <si>
    <t>бюджета сельского поселения Верхнеказымский за 2020 год по кодам класификации доходов бюджетов</t>
  </si>
  <si>
    <t xml:space="preserve">от      мая  2021 года №  </t>
  </si>
  <si>
    <t xml:space="preserve">1.3.3. </t>
  </si>
  <si>
    <t>1.3.3.1.</t>
  </si>
  <si>
    <t xml:space="preserve">1.3.3.2. </t>
  </si>
  <si>
    <t>Транспортный налог</t>
  </si>
  <si>
    <t>000 1 06 04000 00 0000 110</t>
  </si>
  <si>
    <t xml:space="preserve">Субсидии бюджетам бюджетной системы Российской Федерации </t>
  </si>
  <si>
    <t xml:space="preserve">2.1.3. </t>
  </si>
  <si>
    <t xml:space="preserve">2.1.3.1. </t>
  </si>
  <si>
    <t xml:space="preserve">2.1.3.2. </t>
  </si>
  <si>
    <t>2.1.3.3.</t>
  </si>
  <si>
    <t>2.1.4.</t>
  </si>
  <si>
    <t>2.1.4.1.</t>
  </si>
  <si>
    <t>000 2 02 20000 00 0000 150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</si>
</sst>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-;\-* #,##0_-;_-* &quot;-&quot;_-;_-@_-"/>
    <numFmt numFmtId="44" formatCode="_-* #,##0.00&quot;р.&quot;_-;\-* #,##0.00&quot;р.&quot;_-;_-* &quot;-&quot;??&quot;р.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р_._-;\-* #,##0_р_._-;_-* &quot;-&quot;_р_._-;_-@_-"/>
    <numFmt numFmtId="173" formatCode="_-* #,##0.00_р_._-;\-* #,##0.00_р_._-;_-* &quot;-&quot;??_р_._-;_-@_-"/>
    <numFmt numFmtId="174" formatCode="* _-#,##0&quot;р.&quot;;* \-#,##0&quot;р.&quot;;* _-&quot;-&quot;&quot;р.&quot;;@"/>
    <numFmt numFmtId="175" formatCode="* #,##0;* \-#,##0;* &quot;-&quot;;@"/>
    <numFmt numFmtId="176" formatCode="* _-#,##0.00&quot;р.&quot;;* \-#,##0.00&quot;р.&quot;;* _-&quot;-&quot;??&quot;р.&quot;;@"/>
    <numFmt numFmtId="177" formatCode="* #,##0.00;* \-#,##0.00;* &quot;-&quot;??;@"/>
    <numFmt numFmtId="178" formatCode="\$#,##0_);\(\$#,##0\)"/>
    <numFmt numFmtId="179" formatCode="\$#,##0_);[Red]\(\$#,##0\)"/>
    <numFmt numFmtId="180" formatCode="\$#,##0.00_);\(\$#,##0.00\)"/>
    <numFmt numFmtId="181" formatCode="\$#,##0.00_);[Red]\(\$#,##0.00\)"/>
    <numFmt numFmtId="182" formatCode="00\.00\.00"/>
    <numFmt numFmtId="183" formatCode="#,##0.00;[Red]\-#,##0.00;0.00"/>
    <numFmt numFmtId="184" formatCode="0000000"/>
    <numFmt numFmtId="185" formatCode="000000000"/>
    <numFmt numFmtId="186" formatCode="#,##0&quot;р.&quot;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.0&quot;р.&quot;"/>
    <numFmt numFmtId="192" formatCode="#,##0.0"/>
    <numFmt numFmtId="193" formatCode="#,##0.0_р_."/>
    <numFmt numFmtId="194" formatCode="0.0"/>
  </numFmts>
  <fonts count="46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0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Font="1" applyProtection="1">
      <alignment/>
      <protection hidden="1"/>
    </xf>
    <xf numFmtId="0" fontId="1" fillId="0" borderId="0" xfId="52">
      <alignment/>
      <protection/>
    </xf>
    <xf numFmtId="0" fontId="2" fillId="0" borderId="0" xfId="52" applyFont="1" applyFill="1" applyAlignment="1" applyProtection="1">
      <alignment/>
      <protection hidden="1"/>
    </xf>
    <xf numFmtId="0" fontId="4" fillId="0" borderId="0" xfId="52" applyFont="1">
      <alignment/>
      <protection/>
    </xf>
    <xf numFmtId="0" fontId="2" fillId="0" borderId="0" xfId="52" applyNumberFormat="1" applyFont="1" applyFill="1" applyAlignment="1" applyProtection="1">
      <alignment vertical="top"/>
      <protection hidden="1"/>
    </xf>
    <xf numFmtId="0" fontId="2" fillId="0" borderId="0" xfId="52" applyFont="1" applyFill="1" applyAlignment="1" applyProtection="1">
      <alignment vertical="top"/>
      <protection hidden="1"/>
    </xf>
    <xf numFmtId="0" fontId="1" fillId="0" borderId="0" xfId="52" applyAlignment="1">
      <alignment vertical="top"/>
      <protection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9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" vertical="center"/>
      <protection hidden="1"/>
    </xf>
    <xf numFmtId="0" fontId="6" fillId="0" borderId="0" xfId="52" applyNumberFormat="1" applyFont="1" applyFill="1" applyAlignment="1" applyProtection="1">
      <alignment vertical="top"/>
      <protection hidden="1"/>
    </xf>
    <xf numFmtId="0" fontId="6" fillId="0" borderId="0" xfId="52" applyNumberFormat="1" applyFont="1" applyFill="1" applyAlignment="1" applyProtection="1">
      <alignment/>
      <protection hidden="1"/>
    </xf>
    <xf numFmtId="0" fontId="2" fillId="0" borderId="0" xfId="52" applyFont="1" applyFill="1" applyAlignment="1" applyProtection="1">
      <alignment horizontal="center"/>
      <protection hidden="1"/>
    </xf>
    <xf numFmtId="0" fontId="6" fillId="0" borderId="0" xfId="52" applyFont="1" applyFill="1" applyAlignment="1" applyProtection="1">
      <alignment horizontal="right" vertical="top"/>
      <protection hidden="1"/>
    </xf>
    <xf numFmtId="0" fontId="5" fillId="0" borderId="10" xfId="52" applyFont="1" applyBorder="1" applyAlignment="1">
      <alignment horizontal="center" vertical="center"/>
      <protection/>
    </xf>
    <xf numFmtId="0" fontId="6" fillId="0" borderId="10" xfId="52" applyFont="1" applyBorder="1" applyAlignment="1">
      <alignment horizontal="center" vertical="center"/>
      <protection/>
    </xf>
    <xf numFmtId="0" fontId="9" fillId="0" borderId="0" xfId="52" applyFont="1">
      <alignment/>
      <protection/>
    </xf>
    <xf numFmtId="4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9" fontId="10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vertical="center" wrapText="1"/>
      <protection hidden="1"/>
    </xf>
    <xf numFmtId="0" fontId="6" fillId="33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33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33" borderId="10" xfId="52" applyNumberFormat="1" applyFont="1" applyFill="1" applyBorder="1" applyAlignment="1" applyProtection="1">
      <alignment horizontal="center" vertical="center"/>
      <protection hidden="1"/>
    </xf>
    <xf numFmtId="0" fontId="5" fillId="34" borderId="10" xfId="52" applyNumberFormat="1" applyFont="1" applyFill="1" applyBorder="1" applyAlignment="1" applyProtection="1">
      <alignment horizontal="center" vertical="center" wrapText="1"/>
      <protection hidden="1"/>
    </xf>
    <xf numFmtId="4" fontId="5" fillId="34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34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34" borderId="10" xfId="52" applyNumberFormat="1" applyFont="1" applyFill="1" applyBorder="1" applyAlignment="1" applyProtection="1">
      <alignment horizontal="center" vertical="center" wrapText="1"/>
      <protection hidden="1"/>
    </xf>
    <xf numFmtId="49" fontId="6" fillId="34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horizontal="left" vertical="top" wrapText="1"/>
      <protection hidden="1"/>
    </xf>
    <xf numFmtId="0" fontId="5" fillId="0" borderId="10" xfId="52" applyNumberFormat="1" applyFont="1" applyFill="1" applyBorder="1" applyAlignment="1" applyProtection="1">
      <alignment horizontal="left" vertical="top" wrapText="1"/>
      <protection hidden="1"/>
    </xf>
    <xf numFmtId="0" fontId="6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5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6" fillId="0" borderId="10" xfId="52" applyNumberFormat="1" applyFont="1" applyFill="1" applyBorder="1" applyAlignment="1" applyProtection="1">
      <alignment vertical="top" wrapText="1"/>
      <protection hidden="1"/>
    </xf>
    <xf numFmtId="184" fontId="6" fillId="0" borderId="10" xfId="52" applyNumberFormat="1" applyFont="1" applyFill="1" applyBorder="1" applyAlignment="1" applyProtection="1">
      <alignment horizontal="left" vertical="top"/>
      <protection hidden="1"/>
    </xf>
    <xf numFmtId="184" fontId="6" fillId="0" borderId="10" xfId="52" applyNumberFormat="1" applyFont="1" applyFill="1" applyBorder="1" applyAlignment="1" applyProtection="1">
      <alignment horizontal="center" vertical="center"/>
      <protection hidden="1"/>
    </xf>
    <xf numFmtId="184" fontId="6" fillId="0" borderId="10" xfId="52" applyNumberFormat="1" applyFont="1" applyFill="1" applyBorder="1" applyAlignment="1" applyProtection="1">
      <alignment horizontal="left" vertical="top" wrapText="1"/>
      <protection hidden="1"/>
    </xf>
    <xf numFmtId="4" fontId="6" fillId="0" borderId="10" xfId="52" applyNumberFormat="1" applyFont="1" applyBorder="1" applyAlignment="1">
      <alignment horizontal="center" vertical="center"/>
      <protection/>
    </xf>
    <xf numFmtId="0" fontId="6" fillId="0" borderId="0" xfId="0" applyFont="1" applyAlignment="1">
      <alignment horizontal="right" vertical="top"/>
    </xf>
    <xf numFmtId="192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192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5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Alignment="1">
      <alignment horizontal="right" vertical="center"/>
    </xf>
    <xf numFmtId="0" fontId="2" fillId="0" borderId="0" xfId="52" applyFont="1" applyFill="1" applyAlignment="1" applyProtection="1">
      <alignment horizontal="center"/>
      <protection hidden="1"/>
    </xf>
    <xf numFmtId="0" fontId="5" fillId="0" borderId="13" xfId="52" applyNumberFormat="1" applyFont="1" applyFill="1" applyBorder="1" applyAlignment="1" applyProtection="1">
      <alignment horizontal="center" vertical="top"/>
      <protection hidden="1"/>
    </xf>
    <xf numFmtId="0" fontId="5" fillId="0" borderId="14" xfId="52" applyNumberFormat="1" applyFont="1" applyFill="1" applyBorder="1" applyAlignment="1" applyProtection="1">
      <alignment horizontal="center" vertical="top"/>
      <protection hidden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1"/>
  <sheetViews>
    <sheetView tabSelected="1" view="pageBreakPreview" zoomScaleNormal="200" zoomScaleSheetLayoutView="100" workbookViewId="0" topLeftCell="A47">
      <selection activeCell="F51" sqref="F51"/>
    </sheetView>
  </sheetViews>
  <sheetFormatPr defaultColWidth="9.00390625" defaultRowHeight="12.75"/>
  <cols>
    <col min="1" max="1" width="8.875" style="3" customWidth="1"/>
    <col min="2" max="2" width="51.125" style="8" customWidth="1"/>
    <col min="3" max="3" width="29.375" style="3" customWidth="1"/>
    <col min="4" max="4" width="17.375" style="3" customWidth="1"/>
    <col min="5" max="5" width="14.75390625" style="3" customWidth="1"/>
    <col min="6" max="6" width="14.125" style="3" customWidth="1"/>
    <col min="7" max="16384" width="9.125" style="3" customWidth="1"/>
  </cols>
  <sheetData>
    <row r="1" spans="2:6" ht="409.5" customHeight="1" hidden="1">
      <c r="B1" s="6"/>
      <c r="C1" s="1"/>
      <c r="D1" s="1"/>
      <c r="E1" s="1"/>
      <c r="F1" s="2"/>
    </row>
    <row r="2" spans="2:6" ht="15.75">
      <c r="B2" s="13"/>
      <c r="C2" s="48" t="s">
        <v>127</v>
      </c>
      <c r="D2" s="48"/>
      <c r="E2" s="48"/>
      <c r="F2" s="48"/>
    </row>
    <row r="3" spans="2:6" ht="15.75">
      <c r="B3" s="13"/>
      <c r="C3" s="48" t="s">
        <v>18</v>
      </c>
      <c r="D3" s="48"/>
      <c r="E3" s="48"/>
      <c r="F3" s="48"/>
    </row>
    <row r="4" spans="2:6" ht="15.75">
      <c r="B4" s="13"/>
      <c r="C4" s="48" t="s">
        <v>19</v>
      </c>
      <c r="D4" s="48"/>
      <c r="E4" s="48"/>
      <c r="F4" s="48"/>
    </row>
    <row r="5" spans="2:6" ht="15.75">
      <c r="B5" s="13"/>
      <c r="C5" s="48" t="s">
        <v>129</v>
      </c>
      <c r="D5" s="48"/>
      <c r="E5" s="48"/>
      <c r="F5" s="48"/>
    </row>
    <row r="6" spans="2:6" ht="33.75" customHeight="1">
      <c r="B6" s="13"/>
      <c r="C6" s="41"/>
      <c r="D6" s="41"/>
      <c r="E6" s="41"/>
      <c r="F6" s="41"/>
    </row>
    <row r="7" spans="2:6" ht="15.75">
      <c r="B7" s="45" t="s">
        <v>3</v>
      </c>
      <c r="C7" s="45"/>
      <c r="D7" s="45"/>
      <c r="E7" s="45"/>
      <c r="F7" s="45"/>
    </row>
    <row r="8" spans="2:6" s="5" customFormat="1" ht="15.75">
      <c r="B8" s="45" t="s">
        <v>128</v>
      </c>
      <c r="C8" s="45"/>
      <c r="D8" s="45"/>
      <c r="E8" s="45"/>
      <c r="F8" s="45"/>
    </row>
    <row r="9" ht="20.25" customHeight="1"/>
    <row r="10" spans="2:6" ht="15.75">
      <c r="B10" s="13"/>
      <c r="C10" s="14"/>
      <c r="D10" s="14"/>
      <c r="E10" s="14"/>
      <c r="F10" s="16" t="s">
        <v>22</v>
      </c>
    </row>
    <row r="11" spans="1:6" ht="15.75" customHeight="1">
      <c r="A11" s="44" t="s">
        <v>29</v>
      </c>
      <c r="B11" s="44" t="s">
        <v>1</v>
      </c>
      <c r="C11" s="44" t="s">
        <v>0</v>
      </c>
      <c r="D11" s="46" t="s">
        <v>124</v>
      </c>
      <c r="E11" s="46" t="s">
        <v>125</v>
      </c>
      <c r="F11" s="46" t="s">
        <v>126</v>
      </c>
    </row>
    <row r="12" spans="1:6" ht="18" customHeight="1">
      <c r="A12" s="44"/>
      <c r="B12" s="44"/>
      <c r="C12" s="44"/>
      <c r="D12" s="47"/>
      <c r="E12" s="47"/>
      <c r="F12" s="47"/>
    </row>
    <row r="13" spans="1:6" ht="15.75">
      <c r="A13" s="9">
        <v>1</v>
      </c>
      <c r="B13" s="9">
        <v>2</v>
      </c>
      <c r="C13" s="9">
        <v>3</v>
      </c>
      <c r="D13" s="9">
        <v>4</v>
      </c>
      <c r="E13" s="9">
        <v>5</v>
      </c>
      <c r="F13" s="12">
        <v>6</v>
      </c>
    </row>
    <row r="14" spans="1:6" ht="31.5">
      <c r="A14" s="17" t="s">
        <v>79</v>
      </c>
      <c r="B14" s="33" t="s">
        <v>30</v>
      </c>
      <c r="C14" s="9" t="s">
        <v>4</v>
      </c>
      <c r="D14" s="20">
        <f>D15+D19+D25+D32+D35+D40</f>
        <v>18004079.630000003</v>
      </c>
      <c r="E14" s="20">
        <f>E15+E19+E25+E32+E35+E40</f>
        <v>18519038.84</v>
      </c>
      <c r="F14" s="42">
        <f>E14/D14*100</f>
        <v>102.86023623857965</v>
      </c>
    </row>
    <row r="15" spans="1:6" ht="18" customHeight="1">
      <c r="A15" s="18" t="s">
        <v>32</v>
      </c>
      <c r="B15" s="32" t="s">
        <v>31</v>
      </c>
      <c r="C15" s="10" t="s">
        <v>5</v>
      </c>
      <c r="D15" s="21">
        <f>D16</f>
        <v>15289678</v>
      </c>
      <c r="E15" s="21">
        <f>E16</f>
        <v>15530595.26</v>
      </c>
      <c r="F15" s="43">
        <f aca="true" t="shared" si="0" ref="F15:F57">E15/D15*100</f>
        <v>101.57568563576027</v>
      </c>
    </row>
    <row r="16" spans="1:6" ht="17.25" customHeight="1">
      <c r="A16" s="18" t="s">
        <v>34</v>
      </c>
      <c r="B16" s="32" t="s">
        <v>33</v>
      </c>
      <c r="C16" s="10" t="s">
        <v>6</v>
      </c>
      <c r="D16" s="21">
        <f>D17+D18</f>
        <v>15289678</v>
      </c>
      <c r="E16" s="21">
        <f>E17+E18</f>
        <v>15530595.26</v>
      </c>
      <c r="F16" s="43">
        <f t="shared" si="0"/>
        <v>101.57568563576027</v>
      </c>
    </row>
    <row r="17" spans="1:6" ht="98.25" customHeight="1">
      <c r="A17" s="18" t="s">
        <v>36</v>
      </c>
      <c r="B17" s="32" t="s">
        <v>35</v>
      </c>
      <c r="C17" s="10" t="s">
        <v>16</v>
      </c>
      <c r="D17" s="21">
        <v>15288000</v>
      </c>
      <c r="E17" s="40">
        <v>15528910.59</v>
      </c>
      <c r="F17" s="43">
        <f t="shared" si="0"/>
        <v>101.57581495290424</v>
      </c>
    </row>
    <row r="18" spans="1:6" ht="65.25" customHeight="1">
      <c r="A18" s="18" t="s">
        <v>37</v>
      </c>
      <c r="B18" s="32" t="s">
        <v>90</v>
      </c>
      <c r="C18" s="11" t="s">
        <v>20</v>
      </c>
      <c r="D18" s="21">
        <v>1678</v>
      </c>
      <c r="E18" s="40">
        <v>1684.67</v>
      </c>
      <c r="F18" s="43">
        <f t="shared" si="0"/>
        <v>100.39749702026222</v>
      </c>
    </row>
    <row r="19" spans="1:6" ht="50.25" customHeight="1">
      <c r="A19" s="18" t="s">
        <v>39</v>
      </c>
      <c r="B19" s="32" t="s">
        <v>38</v>
      </c>
      <c r="C19" s="11" t="s">
        <v>23</v>
      </c>
      <c r="D19" s="21">
        <f>D20</f>
        <v>1402300</v>
      </c>
      <c r="E19" s="21">
        <f>E20</f>
        <v>1377756.51</v>
      </c>
      <c r="F19" s="43">
        <f t="shared" si="0"/>
        <v>98.24976895100906</v>
      </c>
    </row>
    <row r="20" spans="1:6" ht="48" customHeight="1">
      <c r="A20" s="18" t="s">
        <v>41</v>
      </c>
      <c r="B20" s="32" t="s">
        <v>40</v>
      </c>
      <c r="C20" s="11" t="s">
        <v>24</v>
      </c>
      <c r="D20" s="21">
        <f>D21+D22+D23+D24</f>
        <v>1402300</v>
      </c>
      <c r="E20" s="21">
        <f>E21+E22+E23+E24</f>
        <v>1377756.51</v>
      </c>
      <c r="F20" s="43">
        <f t="shared" si="0"/>
        <v>98.24976895100906</v>
      </c>
    </row>
    <row r="21" spans="1:6" ht="160.5" customHeight="1">
      <c r="A21" s="18" t="s">
        <v>42</v>
      </c>
      <c r="B21" s="32" t="s">
        <v>103</v>
      </c>
      <c r="C21" s="22" t="s">
        <v>104</v>
      </c>
      <c r="D21" s="21">
        <v>508100</v>
      </c>
      <c r="E21" s="40">
        <v>635473.31</v>
      </c>
      <c r="F21" s="43">
        <f t="shared" si="0"/>
        <v>125.0685514662468</v>
      </c>
    </row>
    <row r="22" spans="1:6" ht="176.25" customHeight="1">
      <c r="A22" s="18" t="s">
        <v>43</v>
      </c>
      <c r="B22" s="32" t="s">
        <v>105</v>
      </c>
      <c r="C22" s="11" t="s">
        <v>106</v>
      </c>
      <c r="D22" s="21">
        <v>3400</v>
      </c>
      <c r="E22" s="40">
        <v>4545.37</v>
      </c>
      <c r="F22" s="43">
        <f t="shared" si="0"/>
        <v>133.68735294117647</v>
      </c>
    </row>
    <row r="23" spans="1:6" ht="162.75" customHeight="1">
      <c r="A23" s="18" t="s">
        <v>81</v>
      </c>
      <c r="B23" s="32" t="s">
        <v>107</v>
      </c>
      <c r="C23" s="11" t="s">
        <v>108</v>
      </c>
      <c r="D23" s="21">
        <v>985300</v>
      </c>
      <c r="E23" s="40">
        <v>854890.15</v>
      </c>
      <c r="F23" s="43">
        <f t="shared" si="0"/>
        <v>86.76445245103015</v>
      </c>
    </row>
    <row r="24" spans="1:6" ht="159" customHeight="1">
      <c r="A24" s="18" t="s">
        <v>82</v>
      </c>
      <c r="B24" s="32" t="s">
        <v>109</v>
      </c>
      <c r="C24" s="11" t="s">
        <v>110</v>
      </c>
      <c r="D24" s="21">
        <v>-94500</v>
      </c>
      <c r="E24" s="40">
        <v>-117152.32</v>
      </c>
      <c r="F24" s="43">
        <f t="shared" si="0"/>
        <v>123.97070899470901</v>
      </c>
    </row>
    <row r="25" spans="1:6" ht="15.75">
      <c r="A25" s="18" t="s">
        <v>45</v>
      </c>
      <c r="B25" s="34" t="s">
        <v>44</v>
      </c>
      <c r="C25" s="10" t="s">
        <v>7</v>
      </c>
      <c r="D25" s="21">
        <f>D26+D29+D28</f>
        <v>286670</v>
      </c>
      <c r="E25" s="21">
        <f>E26+E29+E28</f>
        <v>414147.38</v>
      </c>
      <c r="F25" s="43">
        <f t="shared" si="0"/>
        <v>144.46833641469286</v>
      </c>
    </row>
    <row r="26" spans="1:6" ht="20.25" customHeight="1">
      <c r="A26" s="18" t="s">
        <v>47</v>
      </c>
      <c r="B26" s="32" t="s">
        <v>46</v>
      </c>
      <c r="C26" s="10" t="s">
        <v>8</v>
      </c>
      <c r="D26" s="21">
        <f>D27</f>
        <v>165500</v>
      </c>
      <c r="E26" s="21">
        <f>E27</f>
        <v>279396.61</v>
      </c>
      <c r="F26" s="43">
        <f t="shared" si="0"/>
        <v>168.81970392749244</v>
      </c>
    </row>
    <row r="27" spans="1:6" ht="64.5" customHeight="1">
      <c r="A27" s="18" t="s">
        <v>49</v>
      </c>
      <c r="B27" s="32" t="s">
        <v>48</v>
      </c>
      <c r="C27" s="10" t="s">
        <v>26</v>
      </c>
      <c r="D27" s="21">
        <v>165500</v>
      </c>
      <c r="E27" s="40">
        <v>279396.61</v>
      </c>
      <c r="F27" s="43">
        <f t="shared" si="0"/>
        <v>168.81970392749244</v>
      </c>
    </row>
    <row r="28" spans="1:6" ht="30.75" customHeight="1">
      <c r="A28" s="18" t="s">
        <v>51</v>
      </c>
      <c r="B28" s="32" t="s">
        <v>133</v>
      </c>
      <c r="C28" s="10" t="s">
        <v>134</v>
      </c>
      <c r="D28" s="21">
        <v>55170</v>
      </c>
      <c r="E28" s="40">
        <v>65792.52</v>
      </c>
      <c r="F28" s="43">
        <f t="shared" si="0"/>
        <v>119.2541598694943</v>
      </c>
    </row>
    <row r="29" spans="1:6" ht="18" customHeight="1">
      <c r="A29" s="18" t="s">
        <v>130</v>
      </c>
      <c r="B29" s="32" t="s">
        <v>50</v>
      </c>
      <c r="C29" s="10" t="s">
        <v>9</v>
      </c>
      <c r="D29" s="21">
        <f>D30+D31</f>
        <v>66000</v>
      </c>
      <c r="E29" s="21">
        <f>E30+E31</f>
        <v>68958.25</v>
      </c>
      <c r="F29" s="43">
        <f t="shared" si="0"/>
        <v>104.48219696969696</v>
      </c>
    </row>
    <row r="30" spans="1:6" ht="50.25" customHeight="1">
      <c r="A30" s="18" t="s">
        <v>131</v>
      </c>
      <c r="B30" s="32" t="s">
        <v>80</v>
      </c>
      <c r="C30" s="10" t="s">
        <v>27</v>
      </c>
      <c r="D30" s="21">
        <v>51000</v>
      </c>
      <c r="E30" s="40">
        <v>50488</v>
      </c>
      <c r="F30" s="43">
        <f t="shared" si="0"/>
        <v>98.99607843137255</v>
      </c>
    </row>
    <row r="31" spans="1:6" ht="49.5" customHeight="1">
      <c r="A31" s="18" t="s">
        <v>132</v>
      </c>
      <c r="B31" s="32" t="s">
        <v>52</v>
      </c>
      <c r="C31" s="10" t="s">
        <v>28</v>
      </c>
      <c r="D31" s="21">
        <v>15000</v>
      </c>
      <c r="E31" s="40">
        <v>18470.25</v>
      </c>
      <c r="F31" s="43">
        <f t="shared" si="0"/>
        <v>123.13499999999999</v>
      </c>
    </row>
    <row r="32" spans="1:6" ht="28.5" customHeight="1">
      <c r="A32" s="18" t="s">
        <v>54</v>
      </c>
      <c r="B32" s="34" t="s">
        <v>53</v>
      </c>
      <c r="C32" s="10" t="s">
        <v>10</v>
      </c>
      <c r="D32" s="21">
        <f>D33</f>
        <v>27800</v>
      </c>
      <c r="E32" s="21">
        <f>E33</f>
        <v>28450</v>
      </c>
      <c r="F32" s="43">
        <f t="shared" si="0"/>
        <v>102.33812949640289</v>
      </c>
    </row>
    <row r="33" spans="1:6" ht="67.5" customHeight="1">
      <c r="A33" s="18" t="s">
        <v>56</v>
      </c>
      <c r="B33" s="32" t="s">
        <v>55</v>
      </c>
      <c r="C33" s="10" t="s">
        <v>11</v>
      </c>
      <c r="D33" s="21">
        <f>D34</f>
        <v>27800</v>
      </c>
      <c r="E33" s="21">
        <f>E34</f>
        <v>28450</v>
      </c>
      <c r="F33" s="43">
        <f t="shared" si="0"/>
        <v>102.33812949640289</v>
      </c>
    </row>
    <row r="34" spans="1:6" ht="98.25" customHeight="1">
      <c r="A34" s="18" t="s">
        <v>58</v>
      </c>
      <c r="B34" s="32" t="s">
        <v>57</v>
      </c>
      <c r="C34" s="10" t="s">
        <v>12</v>
      </c>
      <c r="D34" s="21">
        <v>27800</v>
      </c>
      <c r="E34" s="40">
        <v>28450</v>
      </c>
      <c r="F34" s="43">
        <f t="shared" si="0"/>
        <v>102.33812949640289</v>
      </c>
    </row>
    <row r="35" spans="1:6" ht="51" customHeight="1">
      <c r="A35" s="18" t="s">
        <v>60</v>
      </c>
      <c r="B35" s="32" t="s">
        <v>59</v>
      </c>
      <c r="C35" s="10" t="s">
        <v>13</v>
      </c>
      <c r="D35" s="21">
        <f>D36+D38</f>
        <v>942465.46</v>
      </c>
      <c r="E35" s="21">
        <f>E36+E38</f>
        <v>1112923.52</v>
      </c>
      <c r="F35" s="43">
        <f t="shared" si="0"/>
        <v>118.08639862515493</v>
      </c>
    </row>
    <row r="36" spans="1:6" ht="113.25" customHeight="1">
      <c r="A36" s="18" t="s">
        <v>61</v>
      </c>
      <c r="B36" s="32" t="s">
        <v>91</v>
      </c>
      <c r="C36" s="10" t="s">
        <v>14</v>
      </c>
      <c r="D36" s="21">
        <f>D37</f>
        <v>877291.69</v>
      </c>
      <c r="E36" s="21">
        <f>E37</f>
        <v>1042240.27</v>
      </c>
      <c r="F36" s="43">
        <f t="shared" si="0"/>
        <v>118.80202239234707</v>
      </c>
    </row>
    <row r="37" spans="1:6" ht="50.25" customHeight="1">
      <c r="A37" s="18" t="s">
        <v>62</v>
      </c>
      <c r="B37" s="32" t="s">
        <v>78</v>
      </c>
      <c r="C37" s="10" t="s">
        <v>21</v>
      </c>
      <c r="D37" s="21">
        <v>877291.69</v>
      </c>
      <c r="E37" s="40">
        <v>1042240.27</v>
      </c>
      <c r="F37" s="43">
        <f t="shared" si="0"/>
        <v>118.80202239234707</v>
      </c>
    </row>
    <row r="38" spans="1:6" ht="114" customHeight="1">
      <c r="A38" s="18" t="s">
        <v>64</v>
      </c>
      <c r="B38" s="32" t="s">
        <v>100</v>
      </c>
      <c r="C38" s="10" t="s">
        <v>101</v>
      </c>
      <c r="D38" s="21">
        <f>D39</f>
        <v>65173.77</v>
      </c>
      <c r="E38" s="21">
        <f>E39</f>
        <v>70683.25</v>
      </c>
      <c r="F38" s="43">
        <f t="shared" si="0"/>
        <v>108.45352355709974</v>
      </c>
    </row>
    <row r="39" spans="1:6" ht="99" customHeight="1">
      <c r="A39" s="18" t="s">
        <v>102</v>
      </c>
      <c r="B39" s="32" t="s">
        <v>63</v>
      </c>
      <c r="C39" s="10" t="s">
        <v>17</v>
      </c>
      <c r="D39" s="21">
        <v>65173.77</v>
      </c>
      <c r="E39" s="40">
        <v>70683.25</v>
      </c>
      <c r="F39" s="43">
        <f t="shared" si="0"/>
        <v>108.45352355709974</v>
      </c>
    </row>
    <row r="40" spans="1:6" ht="36" customHeight="1">
      <c r="A40" s="18" t="s">
        <v>65</v>
      </c>
      <c r="B40" s="32" t="s">
        <v>92</v>
      </c>
      <c r="C40" s="10" t="s">
        <v>25</v>
      </c>
      <c r="D40" s="21">
        <f>D41</f>
        <v>55166.17</v>
      </c>
      <c r="E40" s="21">
        <f>E41</f>
        <v>55166.17</v>
      </c>
      <c r="F40" s="43">
        <f t="shared" si="0"/>
        <v>100</v>
      </c>
    </row>
    <row r="41" spans="1:6" ht="36" customHeight="1">
      <c r="A41" s="18" t="s">
        <v>66</v>
      </c>
      <c r="B41" s="32" t="s">
        <v>111</v>
      </c>
      <c r="C41" s="10" t="s">
        <v>112</v>
      </c>
      <c r="D41" s="21">
        <v>55166.17</v>
      </c>
      <c r="E41" s="40">
        <v>55166.17</v>
      </c>
      <c r="F41" s="43">
        <f t="shared" si="0"/>
        <v>100</v>
      </c>
    </row>
    <row r="42" spans="1:6" ht="22.5" customHeight="1">
      <c r="A42" s="17" t="s">
        <v>67</v>
      </c>
      <c r="B42" s="35" t="s">
        <v>68</v>
      </c>
      <c r="C42" s="27" t="s">
        <v>69</v>
      </c>
      <c r="D42" s="28">
        <f>D43+D53</f>
        <v>14514181.35</v>
      </c>
      <c r="E42" s="28">
        <f>E43+E53</f>
        <v>14514181.35</v>
      </c>
      <c r="F42" s="42">
        <f t="shared" si="0"/>
        <v>100</v>
      </c>
    </row>
    <row r="43" spans="1:6" ht="54" customHeight="1">
      <c r="A43" s="18" t="s">
        <v>70</v>
      </c>
      <c r="B43" s="34" t="s">
        <v>93</v>
      </c>
      <c r="C43" s="29" t="s">
        <v>15</v>
      </c>
      <c r="D43" s="30">
        <f>D44+D47+D51+D46</f>
        <v>14439253.35</v>
      </c>
      <c r="E43" s="30">
        <f>E44+E47+E51+E46</f>
        <v>14439253.35</v>
      </c>
      <c r="F43" s="43">
        <f t="shared" si="0"/>
        <v>100</v>
      </c>
    </row>
    <row r="44" spans="1:6" ht="33" customHeight="1">
      <c r="A44" s="18" t="s">
        <v>71</v>
      </c>
      <c r="B44" s="34" t="s">
        <v>72</v>
      </c>
      <c r="C44" s="31" t="s">
        <v>94</v>
      </c>
      <c r="D44" s="30">
        <f>D45</f>
        <v>8102600</v>
      </c>
      <c r="E44" s="30">
        <f>E45</f>
        <v>8102600</v>
      </c>
      <c r="F44" s="43">
        <f t="shared" si="0"/>
        <v>100</v>
      </c>
    </row>
    <row r="45" spans="1:6" ht="30.75" customHeight="1">
      <c r="A45" s="18" t="s">
        <v>73</v>
      </c>
      <c r="B45" s="32" t="s">
        <v>74</v>
      </c>
      <c r="C45" s="29" t="s">
        <v>95</v>
      </c>
      <c r="D45" s="30">
        <v>8102600</v>
      </c>
      <c r="E45" s="29">
        <v>8102600</v>
      </c>
      <c r="F45" s="43">
        <f t="shared" si="0"/>
        <v>100</v>
      </c>
    </row>
    <row r="46" spans="1:6" ht="30.75" customHeight="1">
      <c r="A46" s="18" t="s">
        <v>75</v>
      </c>
      <c r="B46" s="34" t="s">
        <v>135</v>
      </c>
      <c r="C46" s="31" t="s">
        <v>142</v>
      </c>
      <c r="D46" s="30">
        <v>599424</v>
      </c>
      <c r="E46" s="29">
        <v>599424</v>
      </c>
      <c r="F46" s="43">
        <f t="shared" si="0"/>
        <v>100</v>
      </c>
    </row>
    <row r="47" spans="1:6" ht="36" customHeight="1">
      <c r="A47" s="18" t="s">
        <v>136</v>
      </c>
      <c r="B47" s="34" t="s">
        <v>97</v>
      </c>
      <c r="C47" s="31" t="s">
        <v>96</v>
      </c>
      <c r="D47" s="30">
        <f>D48+D49+D50</f>
        <v>509049.76</v>
      </c>
      <c r="E47" s="30">
        <f>E48+E49+E50</f>
        <v>509049.76</v>
      </c>
      <c r="F47" s="43">
        <f t="shared" si="0"/>
        <v>100</v>
      </c>
    </row>
    <row r="48" spans="1:6" ht="48.75" customHeight="1">
      <c r="A48" s="18" t="s">
        <v>137</v>
      </c>
      <c r="B48" s="23" t="s">
        <v>113</v>
      </c>
      <c r="C48" s="31" t="s">
        <v>114</v>
      </c>
      <c r="D48" s="30">
        <v>20144.06</v>
      </c>
      <c r="E48" s="30">
        <v>20144.06</v>
      </c>
      <c r="F48" s="43">
        <f t="shared" si="0"/>
        <v>100</v>
      </c>
    </row>
    <row r="49" spans="1:6" ht="62.25" customHeight="1">
      <c r="A49" s="18" t="s">
        <v>138</v>
      </c>
      <c r="B49" s="23" t="s">
        <v>77</v>
      </c>
      <c r="C49" s="29" t="s">
        <v>99</v>
      </c>
      <c r="D49" s="30">
        <v>469705.7</v>
      </c>
      <c r="E49" s="30">
        <v>469705.7</v>
      </c>
      <c r="F49" s="43">
        <f t="shared" si="0"/>
        <v>100</v>
      </c>
    </row>
    <row r="50" spans="1:6" ht="49.5" customHeight="1">
      <c r="A50" s="18" t="s">
        <v>139</v>
      </c>
      <c r="B50" s="36" t="s">
        <v>76</v>
      </c>
      <c r="C50" s="31" t="s">
        <v>98</v>
      </c>
      <c r="D50" s="30">
        <v>19200</v>
      </c>
      <c r="E50" s="30">
        <v>19200</v>
      </c>
      <c r="F50" s="43">
        <f t="shared" si="0"/>
        <v>100</v>
      </c>
    </row>
    <row r="51" spans="1:6" ht="21.75" customHeight="1">
      <c r="A51" s="18" t="s">
        <v>140</v>
      </c>
      <c r="B51" s="37" t="s">
        <v>84</v>
      </c>
      <c r="C51" s="38" t="s">
        <v>115</v>
      </c>
      <c r="D51" s="30">
        <f>D52</f>
        <v>5228179.59</v>
      </c>
      <c r="E51" s="30">
        <f>E52</f>
        <v>5228179.59</v>
      </c>
      <c r="F51" s="43">
        <f t="shared" si="0"/>
        <v>100</v>
      </c>
    </row>
    <row r="52" spans="1:6" ht="36.75" customHeight="1">
      <c r="A52" s="18" t="s">
        <v>141</v>
      </c>
      <c r="B52" s="39" t="s">
        <v>123</v>
      </c>
      <c r="C52" s="38" t="s">
        <v>116</v>
      </c>
      <c r="D52" s="30">
        <v>5228179.59</v>
      </c>
      <c r="E52" s="30">
        <v>5228179.59</v>
      </c>
      <c r="F52" s="43">
        <f t="shared" si="0"/>
        <v>100</v>
      </c>
    </row>
    <row r="53" spans="1:6" ht="24.75" customHeight="1">
      <c r="A53" s="18" t="s">
        <v>117</v>
      </c>
      <c r="B53" s="39" t="s">
        <v>118</v>
      </c>
      <c r="C53" s="38" t="s">
        <v>119</v>
      </c>
      <c r="D53" s="30">
        <f>D54</f>
        <v>74928</v>
      </c>
      <c r="E53" s="30">
        <f>E54</f>
        <v>74928</v>
      </c>
      <c r="F53" s="43">
        <f t="shared" si="0"/>
        <v>100</v>
      </c>
    </row>
    <row r="54" spans="1:6" ht="49.5" customHeight="1">
      <c r="A54" s="18" t="s">
        <v>120</v>
      </c>
      <c r="B54" s="39" t="s">
        <v>121</v>
      </c>
      <c r="C54" s="38" t="s">
        <v>122</v>
      </c>
      <c r="D54" s="30">
        <v>74928</v>
      </c>
      <c r="E54" s="30">
        <v>74928</v>
      </c>
      <c r="F54" s="43">
        <f t="shared" si="0"/>
        <v>100</v>
      </c>
    </row>
    <row r="55" spans="1:6" ht="27" customHeight="1" hidden="1">
      <c r="A55" s="18" t="s">
        <v>83</v>
      </c>
      <c r="B55" s="23" t="s">
        <v>84</v>
      </c>
      <c r="C55" s="24" t="s">
        <v>85</v>
      </c>
      <c r="D55" s="26"/>
      <c r="E55" s="24"/>
      <c r="F55" s="43" t="e">
        <f t="shared" si="0"/>
        <v>#DIV/0!</v>
      </c>
    </row>
    <row r="56" spans="1:6" ht="53.25" customHeight="1" hidden="1">
      <c r="A56" s="18" t="s">
        <v>86</v>
      </c>
      <c r="B56" s="23" t="s">
        <v>87</v>
      </c>
      <c r="C56" s="24" t="s">
        <v>88</v>
      </c>
      <c r="D56" s="25"/>
      <c r="E56" s="24"/>
      <c r="F56" s="43" t="e">
        <f t="shared" si="0"/>
        <v>#DIV/0!</v>
      </c>
    </row>
    <row r="57" spans="1:6" s="19" customFormat="1" ht="15.75" customHeight="1">
      <c r="A57" s="17"/>
      <c r="B57" s="50" t="s">
        <v>89</v>
      </c>
      <c r="C57" s="51"/>
      <c r="D57" s="20">
        <f>D42+D14</f>
        <v>32518260.980000004</v>
      </c>
      <c r="E57" s="20">
        <f>E42+E14</f>
        <v>33033220.189999998</v>
      </c>
      <c r="F57" s="42">
        <f t="shared" si="0"/>
        <v>101.58360008955188</v>
      </c>
    </row>
    <row r="58" spans="2:6" ht="15.75" customHeight="1">
      <c r="B58" s="7"/>
      <c r="C58" s="15"/>
      <c r="D58" s="15"/>
      <c r="E58" s="15"/>
      <c r="F58" s="4"/>
    </row>
    <row r="59" spans="2:6" ht="30" customHeight="1">
      <c r="B59" s="49" t="s">
        <v>2</v>
      </c>
      <c r="C59" s="49"/>
      <c r="D59" s="49"/>
      <c r="E59" s="49"/>
      <c r="F59" s="49"/>
    </row>
    <row r="60" spans="2:6" ht="11.25" customHeight="1">
      <c r="B60" s="7"/>
      <c r="C60" s="4"/>
      <c r="D60" s="4"/>
      <c r="E60" s="4"/>
      <c r="F60" s="4"/>
    </row>
    <row r="61" spans="2:6" ht="11.25" customHeight="1">
      <c r="B61" s="7"/>
      <c r="C61" s="4"/>
      <c r="D61" s="4"/>
      <c r="E61" s="4"/>
      <c r="F61" s="4"/>
    </row>
  </sheetData>
  <sheetProtection/>
  <mergeCells count="14">
    <mergeCell ref="C2:F2"/>
    <mergeCell ref="C3:F3"/>
    <mergeCell ref="C4:F4"/>
    <mergeCell ref="C5:F5"/>
    <mergeCell ref="B59:F59"/>
    <mergeCell ref="D11:D12"/>
    <mergeCell ref="E11:E12"/>
    <mergeCell ref="B57:C57"/>
    <mergeCell ref="A11:A12"/>
    <mergeCell ref="B7:F7"/>
    <mergeCell ref="B8:F8"/>
    <mergeCell ref="B11:B12"/>
    <mergeCell ref="C11:C12"/>
    <mergeCell ref="F11:F12"/>
  </mergeCells>
  <printOptions/>
  <pageMargins left="1.1023622047244095" right="0.5905511811023623" top="0.984251968503937" bottom="0.7874015748031497" header="0.31496062992125984" footer="0.31496062992125984"/>
  <pageSetup fitToHeight="0" fitToWidth="1" horizontalDpi="600" verticalDpi="600" orientation="portrait" paperSize="9" scale="63" r:id="rId3"/>
  <headerFooter differentFirst="1" alignWithMargins="0">
    <oddHeader>&amp;C&amp;P</oddHeader>
  </headerFooter>
  <rowBreaks count="1" manualBreakCount="1">
    <brk id="23" max="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Науменко Алена Леонидовна</cp:lastModifiedBy>
  <cp:lastPrinted>2021-03-30T07:34:43Z</cp:lastPrinted>
  <dcterms:created xsi:type="dcterms:W3CDTF">2008-10-23T07:29:54Z</dcterms:created>
  <dcterms:modified xsi:type="dcterms:W3CDTF">2021-03-30T07:34:46Z</dcterms:modified>
  <cp:category/>
  <cp:version/>
  <cp:contentType/>
  <cp:contentStatus/>
</cp:coreProperties>
</file>